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visma\df\sly\dioffice\Data\Document\Klient_1_1\2020\"/>
    </mc:Choice>
  </mc:AlternateContent>
  <xr:revisionPtr revIDLastSave="0" documentId="8_{4D87F43E-3804-4431-B94C-426B974B4E4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26" i="1" s="1"/>
  <c r="I11" i="1"/>
  <c r="I28" i="1" l="1"/>
  <c r="H26" i="1"/>
  <c r="H28" i="1" s="1"/>
  <c r="H11" i="1"/>
  <c r="G15" i="1" l="1"/>
  <c r="G17" i="1"/>
  <c r="G18" i="1" l="1"/>
  <c r="D32" i="1"/>
  <c r="G26" i="1"/>
  <c r="G11" i="1"/>
  <c r="G28" i="1" l="1"/>
  <c r="F17" i="1"/>
  <c r="F7" i="1"/>
  <c r="F26" i="1" l="1"/>
  <c r="F11" i="1"/>
  <c r="F28" i="1" l="1"/>
  <c r="E17" i="1"/>
  <c r="E7" i="1"/>
  <c r="E26" i="1" l="1"/>
  <c r="E11" i="1"/>
  <c r="E28" i="1" l="1"/>
  <c r="D26" i="1"/>
  <c r="D11" i="1"/>
  <c r="C26" i="1"/>
  <c r="B26" i="1"/>
  <c r="C11" i="1"/>
  <c r="C28" i="1" s="1"/>
  <c r="B11" i="1"/>
  <c r="B28" i="1" s="1"/>
  <c r="D28" i="1" l="1"/>
</calcChain>
</file>

<file path=xl/sharedStrings.xml><?xml version="1.0" encoding="utf-8"?>
<sst xmlns="http://schemas.openxmlformats.org/spreadsheetml/2006/main" count="29" uniqueCount="26">
  <si>
    <t>Porsmyra Grendalag</t>
  </si>
  <si>
    <t>Resultat</t>
  </si>
  <si>
    <t>Inntekter</t>
  </si>
  <si>
    <t>Budsjett</t>
  </si>
  <si>
    <t>Grendalagsavgift</t>
  </si>
  <si>
    <t>Dugnader</t>
  </si>
  <si>
    <t>Andre inntekter</t>
  </si>
  <si>
    <t>SUM Inntekter</t>
  </si>
  <si>
    <t>Kostnader</t>
  </si>
  <si>
    <t>Driftsmaterialer</t>
  </si>
  <si>
    <t>Programvare</t>
  </si>
  <si>
    <t>Tonstad beboertjeneste</t>
  </si>
  <si>
    <t>Honorarer</t>
  </si>
  <si>
    <t>Eiendomsskatt</t>
  </si>
  <si>
    <t>Forsikring</t>
  </si>
  <si>
    <t>Annen kostnad</t>
  </si>
  <si>
    <t>Ungdomsarbeid</t>
  </si>
  <si>
    <t>Renteinntekter</t>
  </si>
  <si>
    <t>SUM Kostnader</t>
  </si>
  <si>
    <t>Rekvisita</t>
  </si>
  <si>
    <t>Regnskap</t>
  </si>
  <si>
    <t>Bankgebyrer</t>
  </si>
  <si>
    <t>Lisens web side kr 500, lisens godkjenning ( Visma)  kr 150 * 12 + mva</t>
  </si>
  <si>
    <t>Honorar</t>
  </si>
  <si>
    <t xml:space="preserve">Avtale med bank inn og utbetalinger mot Visma </t>
  </si>
  <si>
    <t>Styreformann 4200 Styremedlem 2100 Revisor 1100 ( Web redaktør 2100 ??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</si>
</sst>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4" workbookViewId="0">
      <selection activeCell="I17" sqref="I17"/>
    </sheetView>
  </sheetViews>
  <sheetFormatPr baseColWidth="10" defaultRowHeight="15" x14ac:dyDescent="0.25"/>
  <cols>
    <col min="1" max="1" width="16.42578125" customWidth="1"/>
    <col min="2" max="6" width="13.140625" customWidth="1"/>
  </cols>
  <sheetData>
    <row r="1" spans="1:9" s="4" customFormat="1" ht="23.25" x14ac:dyDescent="0.35">
      <c r="A1" s="3" t="s">
        <v>0</v>
      </c>
    </row>
    <row r="4" spans="1:9" s="1" customFormat="1" ht="21" x14ac:dyDescent="0.35">
      <c r="B4" s="1" t="s">
        <v>3</v>
      </c>
    </row>
    <row r="6" spans="1:9" s="2" customFormat="1" ht="18.75" x14ac:dyDescent="0.3">
      <c r="A6" s="2" t="s">
        <v>2</v>
      </c>
      <c r="B6" s="2">
        <v>2015</v>
      </c>
      <c r="C6" s="2">
        <v>2016</v>
      </c>
      <c r="D6" s="2">
        <v>2017</v>
      </c>
      <c r="E6" s="2">
        <v>2018</v>
      </c>
      <c r="F6" s="2">
        <v>2019</v>
      </c>
      <c r="G6" s="2">
        <v>2020</v>
      </c>
      <c r="H6" s="2">
        <v>2021</v>
      </c>
      <c r="I6" s="2">
        <v>2022</v>
      </c>
    </row>
    <row r="7" spans="1:9" x14ac:dyDescent="0.25">
      <c r="A7" t="s">
        <v>4</v>
      </c>
      <c r="B7">
        <v>217000</v>
      </c>
      <c r="C7">
        <v>217000</v>
      </c>
      <c r="D7">
        <v>217000</v>
      </c>
      <c r="E7">
        <f>217000+14000</f>
        <v>231000</v>
      </c>
      <c r="F7">
        <f>217000+14000+7000</f>
        <v>238000</v>
      </c>
      <c r="G7">
        <v>294000</v>
      </c>
      <c r="H7">
        <v>280000</v>
      </c>
      <c r="I7">
        <v>301000</v>
      </c>
    </row>
    <row r="8" spans="1:9" x14ac:dyDescent="0.25">
      <c r="A8" t="s">
        <v>5</v>
      </c>
      <c r="B8">
        <v>-15000</v>
      </c>
      <c r="C8">
        <v>-15000</v>
      </c>
      <c r="D8">
        <v>-15000</v>
      </c>
      <c r="E8">
        <v>-15000</v>
      </c>
      <c r="F8">
        <v>-15000</v>
      </c>
      <c r="G8">
        <v>-17000</v>
      </c>
      <c r="H8">
        <v>-14000</v>
      </c>
      <c r="I8">
        <v>-10000</v>
      </c>
    </row>
    <row r="9" spans="1:9" x14ac:dyDescent="0.25">
      <c r="A9" t="s">
        <v>6</v>
      </c>
      <c r="B9">
        <v>500</v>
      </c>
      <c r="C9">
        <v>600</v>
      </c>
      <c r="D9">
        <v>600</v>
      </c>
      <c r="E9">
        <v>600</v>
      </c>
      <c r="F9">
        <v>700</v>
      </c>
      <c r="G9">
        <v>700</v>
      </c>
      <c r="H9">
        <v>0</v>
      </c>
      <c r="I9">
        <v>0</v>
      </c>
    </row>
    <row r="11" spans="1:9" x14ac:dyDescent="0.25">
      <c r="A11" t="s">
        <v>7</v>
      </c>
      <c r="B11">
        <f t="shared" ref="B11:I11" si="0">SUM(B7:B10)</f>
        <v>202500</v>
      </c>
      <c r="C11">
        <f t="shared" si="0"/>
        <v>202600</v>
      </c>
      <c r="D11">
        <f t="shared" si="0"/>
        <v>202600</v>
      </c>
      <c r="E11">
        <f t="shared" si="0"/>
        <v>216600</v>
      </c>
      <c r="F11">
        <f t="shared" si="0"/>
        <v>223700</v>
      </c>
      <c r="G11">
        <f t="shared" si="0"/>
        <v>277700</v>
      </c>
      <c r="H11">
        <f t="shared" si="0"/>
        <v>266000</v>
      </c>
      <c r="I11">
        <f t="shared" si="0"/>
        <v>291000</v>
      </c>
    </row>
    <row r="13" spans="1:9" x14ac:dyDescent="0.25">
      <c r="A13" t="s">
        <v>8</v>
      </c>
    </row>
    <row r="14" spans="1:9" x14ac:dyDescent="0.25">
      <c r="A14" t="s">
        <v>9</v>
      </c>
      <c r="B14">
        <v>10000</v>
      </c>
      <c r="C14">
        <v>20000</v>
      </c>
      <c r="D14">
        <v>5000</v>
      </c>
      <c r="E14">
        <v>10000</v>
      </c>
      <c r="F14">
        <v>15000</v>
      </c>
      <c r="G14">
        <v>15000</v>
      </c>
      <c r="H14">
        <v>15000</v>
      </c>
      <c r="I14">
        <v>20000</v>
      </c>
    </row>
    <row r="15" spans="1:9" x14ac:dyDescent="0.25">
      <c r="A15" t="s">
        <v>10</v>
      </c>
      <c r="B15">
        <v>5600</v>
      </c>
      <c r="C15">
        <v>5200</v>
      </c>
      <c r="D15">
        <v>6000</v>
      </c>
      <c r="E15">
        <v>6000</v>
      </c>
      <c r="F15">
        <v>6000</v>
      </c>
      <c r="G15">
        <f>(150*12)*1.25+500</f>
        <v>2750</v>
      </c>
      <c r="H15">
        <v>3500</v>
      </c>
      <c r="I15">
        <v>5000</v>
      </c>
    </row>
    <row r="16" spans="1:9" x14ac:dyDescent="0.25">
      <c r="A16" t="s">
        <v>11</v>
      </c>
      <c r="B16">
        <v>135000</v>
      </c>
      <c r="C16">
        <v>142000</v>
      </c>
      <c r="D16">
        <v>150000</v>
      </c>
      <c r="E16">
        <v>155000</v>
      </c>
      <c r="F16">
        <v>160000</v>
      </c>
      <c r="G16">
        <v>160000</v>
      </c>
      <c r="H16">
        <v>160000</v>
      </c>
      <c r="I16">
        <v>170000</v>
      </c>
    </row>
    <row r="17" spans="1:9" x14ac:dyDescent="0.25">
      <c r="A17" t="s">
        <v>12</v>
      </c>
      <c r="B17">
        <v>9350</v>
      </c>
      <c r="C17">
        <v>9350</v>
      </c>
      <c r="D17">
        <v>9350</v>
      </c>
      <c r="E17">
        <f>9350+3300</f>
        <v>12650</v>
      </c>
      <c r="F17">
        <f>3400+1700+1700+1700+1100+3600</f>
        <v>13200</v>
      </c>
      <c r="G17">
        <f>4200+6300+1100+2100</f>
        <v>13700</v>
      </c>
      <c r="H17">
        <v>13700</v>
      </c>
      <c r="I17">
        <f>4300+2150+2150+2150+1000</f>
        <v>11750</v>
      </c>
    </row>
    <row r="18" spans="1:9" x14ac:dyDescent="0.25">
      <c r="A18" t="s">
        <v>20</v>
      </c>
      <c r="G18">
        <f>20*710*1.25</f>
        <v>17750</v>
      </c>
      <c r="H18">
        <v>18000</v>
      </c>
      <c r="I18">
        <v>23000</v>
      </c>
    </row>
    <row r="19" spans="1:9" x14ac:dyDescent="0.25">
      <c r="A19" t="s">
        <v>13</v>
      </c>
      <c r="B19">
        <v>15000</v>
      </c>
      <c r="C19">
        <v>15000</v>
      </c>
      <c r="D19">
        <v>20000</v>
      </c>
      <c r="E19">
        <v>16000</v>
      </c>
      <c r="F19">
        <v>17000</v>
      </c>
      <c r="G19">
        <v>18000</v>
      </c>
      <c r="H19">
        <v>18000</v>
      </c>
      <c r="I19">
        <v>18000</v>
      </c>
    </row>
    <row r="20" spans="1:9" x14ac:dyDescent="0.25">
      <c r="A20" t="s">
        <v>16</v>
      </c>
      <c r="B20">
        <v>5000</v>
      </c>
      <c r="C20">
        <v>5000</v>
      </c>
      <c r="D20">
        <v>5000</v>
      </c>
      <c r="E20">
        <v>5000</v>
      </c>
      <c r="F20">
        <v>5000</v>
      </c>
      <c r="G20">
        <v>5000</v>
      </c>
      <c r="H20">
        <v>5000</v>
      </c>
      <c r="I20">
        <v>5000</v>
      </c>
    </row>
    <row r="21" spans="1:9" x14ac:dyDescent="0.25">
      <c r="A21" t="s">
        <v>14</v>
      </c>
      <c r="B21">
        <v>5000</v>
      </c>
      <c r="C21">
        <v>5000</v>
      </c>
      <c r="D21">
        <v>5000</v>
      </c>
      <c r="E21">
        <v>5000</v>
      </c>
      <c r="F21">
        <v>5000</v>
      </c>
      <c r="G21">
        <v>5500</v>
      </c>
      <c r="H21">
        <v>5500</v>
      </c>
      <c r="I21">
        <v>5500</v>
      </c>
    </row>
    <row r="22" spans="1:9" x14ac:dyDescent="0.25">
      <c r="A22" t="s">
        <v>15</v>
      </c>
      <c r="B22">
        <v>550</v>
      </c>
      <c r="C22">
        <v>150</v>
      </c>
      <c r="D22">
        <v>150</v>
      </c>
      <c r="E22">
        <v>0</v>
      </c>
      <c r="F22">
        <v>0</v>
      </c>
      <c r="H22">
        <v>1000</v>
      </c>
      <c r="I22">
        <v>1000</v>
      </c>
    </row>
    <row r="23" spans="1:9" x14ac:dyDescent="0.25">
      <c r="A23" t="s">
        <v>19</v>
      </c>
      <c r="B23">
        <v>1000</v>
      </c>
      <c r="C23">
        <v>500</v>
      </c>
      <c r="D23">
        <v>0</v>
      </c>
      <c r="E23">
        <v>0</v>
      </c>
      <c r="F23">
        <v>0</v>
      </c>
      <c r="H23">
        <v>0</v>
      </c>
    </row>
    <row r="24" spans="1:9" x14ac:dyDescent="0.25">
      <c r="A24" t="s">
        <v>17</v>
      </c>
      <c r="B24">
        <v>-2000</v>
      </c>
      <c r="C24">
        <v>-600</v>
      </c>
      <c r="D24">
        <v>-600</v>
      </c>
      <c r="E24">
        <v>-500</v>
      </c>
      <c r="F24">
        <v>-500</v>
      </c>
      <c r="G24">
        <v>-500</v>
      </c>
      <c r="H24">
        <v>-500</v>
      </c>
      <c r="I24">
        <v>-500</v>
      </c>
    </row>
    <row r="25" spans="1:9" x14ac:dyDescent="0.25">
      <c r="A25" t="s">
        <v>21</v>
      </c>
      <c r="G25">
        <v>1000</v>
      </c>
      <c r="H25">
        <v>3500</v>
      </c>
      <c r="I25">
        <v>6000</v>
      </c>
    </row>
    <row r="26" spans="1:9" x14ac:dyDescent="0.25">
      <c r="A26" t="s">
        <v>18</v>
      </c>
      <c r="B26">
        <f t="shared" ref="B26:I26" si="1">SUM(B14:B25)</f>
        <v>184500</v>
      </c>
      <c r="C26">
        <f t="shared" si="1"/>
        <v>201600</v>
      </c>
      <c r="D26">
        <f t="shared" si="1"/>
        <v>199900</v>
      </c>
      <c r="E26">
        <f t="shared" si="1"/>
        <v>209150</v>
      </c>
      <c r="F26">
        <f t="shared" si="1"/>
        <v>220700</v>
      </c>
      <c r="G26">
        <f t="shared" si="1"/>
        <v>238200</v>
      </c>
      <c r="H26">
        <f t="shared" si="1"/>
        <v>242700</v>
      </c>
      <c r="I26">
        <f t="shared" si="1"/>
        <v>264750</v>
      </c>
    </row>
    <row r="28" spans="1:9" x14ac:dyDescent="0.25">
      <c r="A28" t="s">
        <v>1</v>
      </c>
      <c r="B28">
        <f t="shared" ref="B28:I28" si="2">+B11-B26</f>
        <v>18000</v>
      </c>
      <c r="C28">
        <f t="shared" si="2"/>
        <v>1000</v>
      </c>
      <c r="D28">
        <f t="shared" si="2"/>
        <v>2700</v>
      </c>
      <c r="E28">
        <f t="shared" si="2"/>
        <v>7450</v>
      </c>
      <c r="F28">
        <f t="shared" si="2"/>
        <v>3000</v>
      </c>
      <c r="G28">
        <f t="shared" si="2"/>
        <v>39500</v>
      </c>
      <c r="H28">
        <f t="shared" si="2"/>
        <v>23300</v>
      </c>
      <c r="I28">
        <f t="shared" si="2"/>
        <v>26250</v>
      </c>
    </row>
    <row r="32" spans="1:9" x14ac:dyDescent="0.25">
      <c r="A32" t="s">
        <v>4</v>
      </c>
      <c r="B32">
        <v>70</v>
      </c>
      <c r="C32">
        <v>4300</v>
      </c>
      <c r="D32">
        <f>+B32*C32</f>
        <v>301000</v>
      </c>
    </row>
    <row r="34" spans="1:2" x14ac:dyDescent="0.25">
      <c r="A34" t="s">
        <v>10</v>
      </c>
      <c r="B34" t="s">
        <v>22</v>
      </c>
    </row>
    <row r="35" spans="1:2" x14ac:dyDescent="0.25">
      <c r="A35" t="s">
        <v>23</v>
      </c>
      <c r="B35" t="s">
        <v>25</v>
      </c>
    </row>
    <row r="36" spans="1:2" x14ac:dyDescent="0.25">
      <c r="A36" t="s">
        <v>21</v>
      </c>
      <c r="B36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Visma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Lysfjord</dc:creator>
  <cp:lastModifiedBy>Stein Lysfjord</cp:lastModifiedBy>
  <cp:lastPrinted>2016-01-11T18:44:37Z</cp:lastPrinted>
  <dcterms:created xsi:type="dcterms:W3CDTF">2016-01-11T18:07:34Z</dcterms:created>
  <dcterms:modified xsi:type="dcterms:W3CDTF">2022-02-06T16:00:36Z</dcterms:modified>
</cp:coreProperties>
</file>